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:\Sistecad\Ofs2025\salen\012025\"/>
    </mc:Choice>
  </mc:AlternateContent>
  <xr:revisionPtr revIDLastSave="0" documentId="8_{8A64A3CD-A897-4415-AC9A-A69D726BA49F}" xr6:coauthVersionLast="47" xr6:coauthVersionMax="47" xr10:uidLastSave="{00000000-0000-0000-0000-000000000000}"/>
  <bookViews>
    <workbookView xWindow="-120" yWindow="-120" windowWidth="29040" windowHeight="15720" tabRatio="782" activeTab="5" xr2:uid="{00000000-000D-0000-FFFF-FFFF00000000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G152" i="1"/>
  <c r="F152" i="1"/>
  <c r="E152" i="1"/>
  <c r="D152" i="1"/>
  <c r="C152" i="1"/>
  <c r="H151" i="1"/>
  <c r="I151" i="1" s="1"/>
  <c r="H150" i="1"/>
  <c r="I150" i="1" s="1"/>
  <c r="H149" i="1"/>
  <c r="H148" i="1" s="1"/>
  <c r="G148" i="1"/>
  <c r="F148" i="1"/>
  <c r="E148" i="1"/>
  <c r="D148" i="1"/>
  <c r="C148" i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G140" i="1"/>
  <c r="F140" i="1"/>
  <c r="E140" i="1"/>
  <c r="D140" i="1"/>
  <c r="C140" i="1"/>
  <c r="H139" i="1"/>
  <c r="I139" i="1" s="1"/>
  <c r="H138" i="1"/>
  <c r="I138" i="1" s="1"/>
  <c r="H137" i="1"/>
  <c r="I137" i="1" s="1"/>
  <c r="H136" i="1"/>
  <c r="G136" i="1"/>
  <c r="F136" i="1"/>
  <c r="E136" i="1"/>
  <c r="D136" i="1"/>
  <c r="C136" i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I63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G74" i="1"/>
  <c r="F74" i="1"/>
  <c r="E74" i="1"/>
  <c r="D74" i="1"/>
  <c r="C74" i="1"/>
  <c r="C66" i="1"/>
  <c r="H62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52" i="1" l="1"/>
  <c r="H140" i="1"/>
  <c r="I136" i="1"/>
  <c r="G87" i="1"/>
  <c r="D87" i="1"/>
  <c r="C87" i="1"/>
  <c r="C13" i="1"/>
  <c r="H52" i="1"/>
  <c r="I152" i="1"/>
  <c r="H74" i="1"/>
  <c r="I141" i="1"/>
  <c r="I140" i="1" s="1"/>
  <c r="I62" i="1"/>
  <c r="I66" i="1"/>
  <c r="F87" i="1"/>
  <c r="I54" i="1"/>
  <c r="I52" i="1" s="1"/>
  <c r="I78" i="1"/>
  <c r="H22" i="1"/>
  <c r="E87" i="1"/>
  <c r="H88" i="1"/>
  <c r="I24" i="1"/>
  <c r="I22" i="1" s="1"/>
  <c r="H32" i="1"/>
  <c r="I92" i="1"/>
  <c r="I88" i="1" s="1"/>
  <c r="I74" i="1"/>
  <c r="H106" i="1"/>
  <c r="I106" i="1"/>
  <c r="I126" i="1"/>
  <c r="I96" i="1"/>
  <c r="I116" i="1"/>
  <c r="H116" i="1"/>
  <c r="I149" i="1"/>
  <c r="I148" i="1" s="1"/>
  <c r="H96" i="1"/>
  <c r="H78" i="1"/>
  <c r="H66" i="1"/>
  <c r="I42" i="1"/>
  <c r="H42" i="1"/>
  <c r="I32" i="1"/>
  <c r="G13" i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161" i="1" l="1"/>
  <c r="D161" i="1"/>
  <c r="G161" i="1"/>
  <c r="E161" i="1"/>
  <c r="C161" i="1"/>
  <c r="I87" i="1"/>
  <c r="H87" i="1"/>
  <c r="F31" i="3"/>
  <c r="H13" i="1"/>
  <c r="I13" i="1"/>
  <c r="D31" i="3"/>
  <c r="E31" i="3"/>
  <c r="I161" i="1" l="1"/>
  <c r="H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<sst xmlns="http://schemas.openxmlformats.org/spreadsheetml/2006/main" count="322" uniqueCount="170">
  <si>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</si>
  <si>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</si>
  <si>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</si>
  <si>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</si>
  <si>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</si>
  <si>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</si>
  <si>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</si>
  <si>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</si>
  <si>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</si>
  <si>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</si>
  <si>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</si>
  <si>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</si>
  <si>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</si>
  <si>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</si>
  <si>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</si>
  <si>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</si>
  <si>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</si>
  <si>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</si>
  <si>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</si>
  <si>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</si>
  <si>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</si>
  <si>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</si>
  <si>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</si>
  <si>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</si>
  <si>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</si>
  <si>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</si>
  <si>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</si>
  <si>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</si>
  <si>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</si>
  <si>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</si>
  <si>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</si>
  <si>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</si>
  <si>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</si>
  <si>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</si>
  <si>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</si>
  <si>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</si>
  <si>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</si>
  <si>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</si>
  <si>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</si>
  <si>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</si>
  <si>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</si>
  <si>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</si>
  <si>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</si>
  <si>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</si>
  <si>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</si>
  <si>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</si>
  <si>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</si>
  <si>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</si>
  <si>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</si>
  <si>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</si>
  <si>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</si>
  <si>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</si>
  <si>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</si>
  <si>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</si>
  <si>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</si>
  <si>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</si>
  <si>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</si>
  <si>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</si>
  <si>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</si>
  <si>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</si>
  <si>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</si>
  <si>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</si>
  <si>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</si>
  <si>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</si>
  <si>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</si>
  <si>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</si>
  <si>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</si>
  <si>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</si>
  <si>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</si>
  <si>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</si>
  <si>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</si>
  <si>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</si>
  <si>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</si>
  <si>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</si>
  <si>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</si>
  <si>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</si>
  <si>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</si>
  <si>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</si>
  <si>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</si>
  <si>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</si>
  <si>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</si>
  <si>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</si>
  <si>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</si>
  <si>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</si>
  <si>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</si>
  <si>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</si>
  <si>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</si>
  <si>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</si>
  <si>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</si>
  <si>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</si>
  <si>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</si>
  <si>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</si>
  <si>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</si>
  <si>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</si>
  <si>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</si>
  <si>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</si>
  <si>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</si>
  <si>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</si>
  <si>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</si>
  <si>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</si>
  <si>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</si>
  <si>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</si>
  <si>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</si>
  <si>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</si>
  <si>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</si>
  <si>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</si>
  <si>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</si>
  <si>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</si>
  <si>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</si>
  <si>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</si>
  <si>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</si>
  <si>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</si>
  <si>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</si>
  <si>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</si>
  <si>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</si>
  <si>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</si>
  <si>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</si>
  <si>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</si>
  <si>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</si>
  <si>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</si>
  <si>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</si>
  <si>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</si>
  <si>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</si>
  <si>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</si>
  <si>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</si>
  <si>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</si>
  <si>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</si>
  <si>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</si>
  <si>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</si>
  <si>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</si>
  <si>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</si>
  <si>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</si>
  <si>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</si>
  <si>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</si>
  <si>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</si>
  <si>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</si>
  <si>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</si>
  <si>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</si>
  <si>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</si>
  <si>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</si>
  <si>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</si>
  <si>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</si>
  <si>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</si>
  <si>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</si>
  <si>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</si>
  <si>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</si>
  <si>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</si>
  <si>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</si>
  <si>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</si>
  <si>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</si>
  <si>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</si>
  <si>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</si>
  <si>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</si>
  <si>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</si>
  <si>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</si>
  <si>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</si>
  <si>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</si>
  <si>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</si>
  <si>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</si>
  <si>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</si>
  <si>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</si>
  <si>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</si>
  <si>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</si>
  <si>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</si>
  <si>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</si>
  <si>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</si>
  <si>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</si>
  <si>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</si>
  <si>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MUNICIPIO DE ACAMBARO, GTO.</t>
  </si>
  <si>
    <t xml:space="preserve"> DEL 01 DE ENERO DEL 2025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</si>
</sst>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8" xr:uid="{00000000-0005-0000-0000-000005000000}"/>
    <cellStyle name="Normal 3" xfId="2" xr:uid="{00000000-0005-0000-0000-000006000000}"/>
    <cellStyle name="Normal 3 3" xfId="5" xr:uid="{00000000-0005-0000-0000-000007000000}"/>
    <cellStyle name="Normal 4" xfId="6" xr:uid="{00000000-0005-0000-0000-000008000000}"/>
    <cellStyle name="Porcentu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workbookViewId="0">
      <selection activeCell="B6" sqref="B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1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2"/>
  <sheetViews>
    <sheetView showGridLines="0" topLeftCell="A129" zoomScaleNormal="100" workbookViewId="0">
      <selection activeCell="K161" sqref="K161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MUNICIPIO DE ACAMBARO, GTO.</v>
      </c>
      <c r="C1" s="88"/>
      <c r="D1" s="88"/>
      <c r="E1" s="41" t="s">
        <v>0</v>
      </c>
      <c r="F1" s="42">
        <f>'Notas de Disciplina Financiera'!D1</f>
        <v>2025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9" x14ac:dyDescent="0.2">
      <c r="B5" s="44" t="s">
        <v>31</v>
      </c>
    </row>
    <row r="6" spans="1:9" x14ac:dyDescent="0.2">
      <c r="B6" s="94" t="str">
        <f>B1</f>
        <v>MUNICIPIO DE ACAMBARO, GTO.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2025 AL 31 DE MARZO DEL 2025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258248326.97000009</v>
      </c>
      <c r="D13" s="3">
        <f t="shared" ref="D13:K13" si="0">D14+D22+D32+D42+D52+D62+D66+D74+D78</f>
        <v>17745388.77</v>
      </c>
      <c r="E13" s="3">
        <f t="shared" si="0"/>
        <v>5218121.6100000003</v>
      </c>
      <c r="F13" s="3">
        <f t="shared" si="0"/>
        <v>0</v>
      </c>
      <c r="G13" s="3">
        <f t="shared" si="0"/>
        <v>0</v>
      </c>
      <c r="H13" s="3">
        <f t="shared" si="0"/>
        <v>12527267.160000002</v>
      </c>
      <c r="I13" s="3">
        <f t="shared" si="0"/>
        <v>270775594.13000005</v>
      </c>
    </row>
    <row r="14" spans="1:9" x14ac:dyDescent="0.2">
      <c r="B14" s="17" t="s">
        <v>45</v>
      </c>
      <c r="C14" s="3">
        <f>SUM(C15:C21)</f>
        <v>191191176.97000009</v>
      </c>
      <c r="D14" s="3">
        <f t="shared" ref="D14:K14" si="1">SUM(D15:D21)</f>
        <v>5314400</v>
      </c>
      <c r="E14" s="3">
        <f t="shared" si="1"/>
        <v>92623.030000000013</v>
      </c>
      <c r="F14" s="3">
        <f t="shared" si="1"/>
        <v>0</v>
      </c>
      <c r="G14" s="3">
        <f t="shared" si="1"/>
        <v>0</v>
      </c>
      <c r="H14" s="3">
        <f t="shared" si="1"/>
        <v>5221776.9700000007</v>
      </c>
      <c r="I14" s="3">
        <f t="shared" si="1"/>
        <v>196412953.94000009</v>
      </c>
    </row>
    <row r="15" spans="1:9" x14ac:dyDescent="0.2">
      <c r="B15" s="16" t="s">
        <v>46</v>
      </c>
      <c r="C15" s="4">
        <v>149717178.00000009</v>
      </c>
      <c r="D15" s="4">
        <v>0</v>
      </c>
      <c r="E15" s="4">
        <v>83506.800000000017</v>
      </c>
      <c r="F15" s="4">
        <v>0</v>
      </c>
      <c r="G15" s="4">
        <v>0</v>
      </c>
      <c r="H15" s="4">
        <f>D15+F15-E15-G15</f>
        <v>-83506.800000000017</v>
      </c>
      <c r="I15" s="4">
        <f>C15+H15</f>
        <v>149633671.20000008</v>
      </c>
    </row>
    <row r="16" spans="1:9" x14ac:dyDescent="0.2">
      <c r="B16" s="16" t="s">
        <v>47</v>
      </c>
      <c r="C16" s="4">
        <v>1851240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D16+F16-E16-G16</f>
        <v>0</v>
      </c>
      <c r="I16" s="4">
        <f t="shared" ref="I16:I21" si="3">C16+H16</f>
        <v>1851240</v>
      </c>
    </row>
    <row r="17" spans="2:9" x14ac:dyDescent="0.2">
      <c r="B17" s="16" t="s">
        <v>48</v>
      </c>
      <c r="C17" s="4">
        <v>18485251.809999999</v>
      </c>
      <c r="D17" s="4">
        <v>14400</v>
      </c>
      <c r="E17" s="4">
        <v>9116.23</v>
      </c>
      <c r="F17" s="4">
        <v>0</v>
      </c>
      <c r="G17" s="4">
        <v>0</v>
      </c>
      <c r="H17" s="4">
        <f t="shared" si="2"/>
        <v>5283.77</v>
      </c>
      <c r="I17" s="4">
        <f t="shared" si="3"/>
        <v>18490535.579999998</v>
      </c>
    </row>
    <row r="18" spans="2:9" x14ac:dyDescent="0.2">
      <c r="B18" s="16" t="s">
        <v>49</v>
      </c>
      <c r="C18" s="4">
        <v>16493800.369999999</v>
      </c>
      <c r="D18" s="4">
        <v>3800000</v>
      </c>
      <c r="E18" s="4">
        <v>0</v>
      </c>
      <c r="F18" s="4">
        <v>0</v>
      </c>
      <c r="G18" s="4">
        <v>0</v>
      </c>
      <c r="H18" s="4">
        <f t="shared" si="2"/>
        <v>3800000</v>
      </c>
      <c r="I18" s="4">
        <f t="shared" si="3"/>
        <v>20293800.369999997</v>
      </c>
    </row>
    <row r="19" spans="2:9" x14ac:dyDescent="0.2">
      <c r="B19" s="16" t="s">
        <v>50</v>
      </c>
      <c r="C19" s="4">
        <v>4643706.79</v>
      </c>
      <c r="D19" s="4">
        <v>1500000</v>
      </c>
      <c r="E19" s="4">
        <v>0</v>
      </c>
      <c r="F19" s="4">
        <v>0</v>
      </c>
      <c r="G19" s="4">
        <v>0</v>
      </c>
      <c r="H19" s="4">
        <f t="shared" si="2"/>
        <v>1500000</v>
      </c>
      <c r="I19" s="4">
        <f t="shared" si="3"/>
        <v>6143706.79</v>
      </c>
    </row>
    <row r="20" spans="2:9" x14ac:dyDescent="0.2">
      <c r="B20" s="16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53</v>
      </c>
      <c r="C22" s="3">
        <f>SUM(C23:C31)</f>
        <v>12074000</v>
      </c>
      <c r="D22" s="3">
        <f t="shared" ref="D22:K22" si="4">SUM(D23:D31)</f>
        <v>4612628.1500000004</v>
      </c>
      <c r="E22" s="3">
        <f t="shared" si="4"/>
        <v>133564.63999999998</v>
      </c>
      <c r="F22" s="3">
        <f t="shared" si="4"/>
        <v>0</v>
      </c>
      <c r="G22" s="3">
        <f t="shared" si="4"/>
        <v>0</v>
      </c>
      <c r="H22" s="3">
        <f t="shared" si="4"/>
        <v>4479063.51</v>
      </c>
      <c r="I22" s="3">
        <f t="shared" si="4"/>
        <v>16553063.510000002</v>
      </c>
    </row>
    <row r="23" spans="2:9" x14ac:dyDescent="0.2">
      <c r="B23" s="16" t="s">
        <v>54</v>
      </c>
      <c r="C23" s="4">
        <v>1200000</v>
      </c>
      <c r="D23" s="4">
        <v>23616</v>
      </c>
      <c r="E23" s="4">
        <v>0</v>
      </c>
      <c r="F23" s="4">
        <v>0</v>
      </c>
      <c r="G23" s="4">
        <v>0</v>
      </c>
      <c r="H23" s="4">
        <f t="shared" ref="H23:H31" si="5">D23+F23-E23-G23</f>
        <v>23616</v>
      </c>
      <c r="I23" s="4">
        <f t="shared" ref="I23:I31" si="6">C23+H23</f>
        <v>1223616</v>
      </c>
    </row>
    <row r="24" spans="2:9" x14ac:dyDescent="0.2">
      <c r="B24" s="16" t="s">
        <v>55</v>
      </c>
      <c r="C24" s="4">
        <v>386500</v>
      </c>
      <c r="D24" s="4">
        <v>0</v>
      </c>
      <c r="E24" s="4">
        <v>0</v>
      </c>
      <c r="F24" s="4">
        <v>0</v>
      </c>
      <c r="G24" s="4">
        <v>0</v>
      </c>
      <c r="H24" s="4">
        <f t="shared" si="5"/>
        <v>0</v>
      </c>
      <c r="I24" s="4">
        <f t="shared" si="6"/>
        <v>386500</v>
      </c>
    </row>
    <row r="25" spans="2:9" x14ac:dyDescent="0.2">
      <c r="B25" s="16" t="s">
        <v>56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57</v>
      </c>
      <c r="C26" s="4">
        <v>860000</v>
      </c>
      <c r="D26" s="4">
        <v>458213.53</v>
      </c>
      <c r="E26" s="4">
        <v>47016</v>
      </c>
      <c r="F26" s="4">
        <v>0</v>
      </c>
      <c r="G26" s="4">
        <v>0</v>
      </c>
      <c r="H26" s="4">
        <f t="shared" si="5"/>
        <v>411197.53</v>
      </c>
      <c r="I26" s="4">
        <f t="shared" si="6"/>
        <v>1271197.53</v>
      </c>
    </row>
    <row r="27" spans="2:9" x14ac:dyDescent="0.2">
      <c r="B27" s="16" t="s">
        <v>58</v>
      </c>
      <c r="C27" s="4">
        <v>95000</v>
      </c>
      <c r="D27" s="4">
        <v>18800</v>
      </c>
      <c r="E27" s="4">
        <v>0</v>
      </c>
      <c r="F27" s="4">
        <v>0</v>
      </c>
      <c r="G27" s="4">
        <v>0</v>
      </c>
      <c r="H27" s="4">
        <f t="shared" si="5"/>
        <v>18800</v>
      </c>
      <c r="I27" s="4">
        <f t="shared" si="6"/>
        <v>113800</v>
      </c>
    </row>
    <row r="28" spans="2:9" x14ac:dyDescent="0.2">
      <c r="B28" s="16" t="s">
        <v>59</v>
      </c>
      <c r="C28" s="4">
        <v>8000000</v>
      </c>
      <c r="D28" s="4">
        <v>4000000</v>
      </c>
      <c r="E28" s="4">
        <v>0</v>
      </c>
      <c r="F28" s="4">
        <v>0</v>
      </c>
      <c r="G28" s="4">
        <v>0</v>
      </c>
      <c r="H28" s="4">
        <f t="shared" si="5"/>
        <v>4000000</v>
      </c>
      <c r="I28" s="4">
        <f t="shared" si="6"/>
        <v>12000000</v>
      </c>
    </row>
    <row r="29" spans="2:9" x14ac:dyDescent="0.2">
      <c r="B29" s="16" t="s">
        <v>60</v>
      </c>
      <c r="C29" s="4">
        <v>385000</v>
      </c>
      <c r="D29" s="4">
        <v>0</v>
      </c>
      <c r="E29" s="4">
        <v>66845.899999999994</v>
      </c>
      <c r="F29" s="4">
        <v>0</v>
      </c>
      <c r="G29" s="4">
        <v>0</v>
      </c>
      <c r="H29" s="4">
        <f t="shared" si="5"/>
        <v>-66845.899999999994</v>
      </c>
      <c r="I29" s="4">
        <f t="shared" si="6"/>
        <v>318154.09999999998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62</v>
      </c>
      <c r="C31" s="4">
        <v>1147500</v>
      </c>
      <c r="D31" s="4">
        <v>111998.62</v>
      </c>
      <c r="E31" s="4">
        <v>19702.739999999998</v>
      </c>
      <c r="F31" s="4">
        <v>0</v>
      </c>
      <c r="G31" s="4">
        <v>0</v>
      </c>
      <c r="H31" s="4">
        <f t="shared" si="5"/>
        <v>92295.88</v>
      </c>
      <c r="I31" s="4">
        <f t="shared" si="6"/>
        <v>1239795.8799999999</v>
      </c>
    </row>
    <row r="32" spans="2:9" x14ac:dyDescent="0.2">
      <c r="B32" s="17" t="s">
        <v>63</v>
      </c>
      <c r="C32" s="3">
        <f>SUM(C33:C41)</f>
        <v>22868660</v>
      </c>
      <c r="D32" s="3">
        <f t="shared" ref="D32:K32" si="7">SUM(D33:D41)</f>
        <v>2139245</v>
      </c>
      <c r="E32" s="3">
        <f t="shared" si="7"/>
        <v>581877.93999999994</v>
      </c>
      <c r="F32" s="3">
        <f t="shared" si="7"/>
        <v>0</v>
      </c>
      <c r="G32" s="3">
        <f t="shared" si="7"/>
        <v>0</v>
      </c>
      <c r="H32" s="3">
        <f t="shared" si="7"/>
        <v>1557367.06</v>
      </c>
      <c r="I32" s="3">
        <f t="shared" si="7"/>
        <v>24426027.060000002</v>
      </c>
    </row>
    <row r="33" spans="2:9" x14ac:dyDescent="0.2">
      <c r="B33" s="16" t="s">
        <v>64</v>
      </c>
      <c r="C33" s="4">
        <v>2972660</v>
      </c>
      <c r="D33" s="4">
        <v>0</v>
      </c>
      <c r="E33" s="4">
        <v>50200</v>
      </c>
      <c r="F33" s="4">
        <v>0</v>
      </c>
      <c r="G33" s="4">
        <v>0</v>
      </c>
      <c r="H33" s="4">
        <f t="shared" ref="H33:H41" si="8">D33+F33-E33-G33</f>
        <v>-50200</v>
      </c>
      <c r="I33" s="4">
        <f t="shared" ref="I33:I41" si="9">C33+H33</f>
        <v>2922460</v>
      </c>
    </row>
    <row r="34" spans="2:9" x14ac:dyDescent="0.2">
      <c r="B34" s="16" t="s">
        <v>65</v>
      </c>
      <c r="C34" s="4">
        <v>1871000</v>
      </c>
      <c r="D34" s="4">
        <v>40000</v>
      </c>
      <c r="E34" s="4">
        <v>2000</v>
      </c>
      <c r="F34" s="4">
        <v>0</v>
      </c>
      <c r="G34" s="4">
        <v>0</v>
      </c>
      <c r="H34" s="4">
        <f t="shared" si="8"/>
        <v>38000</v>
      </c>
      <c r="I34" s="4">
        <f t="shared" si="9"/>
        <v>1909000</v>
      </c>
    </row>
    <row r="35" spans="2:9" x14ac:dyDescent="0.2">
      <c r="B35" s="16" t="s">
        <v>66</v>
      </c>
      <c r="C35" s="4">
        <v>511000</v>
      </c>
      <c r="D35" s="4">
        <v>300000</v>
      </c>
      <c r="E35" s="4">
        <v>200000</v>
      </c>
      <c r="F35" s="4">
        <v>0</v>
      </c>
      <c r="G35" s="4">
        <v>0</v>
      </c>
      <c r="H35" s="4">
        <f t="shared" si="8"/>
        <v>100000</v>
      </c>
      <c r="I35" s="4">
        <f t="shared" si="9"/>
        <v>611000</v>
      </c>
    </row>
    <row r="36" spans="2:9" x14ac:dyDescent="0.2">
      <c r="B36" s="16" t="s">
        <v>67</v>
      </c>
      <c r="C36" s="4">
        <v>1000000</v>
      </c>
      <c r="D36" s="4">
        <v>0</v>
      </c>
      <c r="E36" s="4">
        <v>0</v>
      </c>
      <c r="F36" s="4">
        <v>0</v>
      </c>
      <c r="G36" s="4">
        <v>0</v>
      </c>
      <c r="H36" s="4">
        <f t="shared" si="8"/>
        <v>0</v>
      </c>
      <c r="I36" s="4">
        <f t="shared" si="9"/>
        <v>1000000</v>
      </c>
    </row>
    <row r="37" spans="2:9" x14ac:dyDescent="0.2">
      <c r="B37" s="16" t="s">
        <v>68</v>
      </c>
      <c r="C37" s="4">
        <v>1857500</v>
      </c>
      <c r="D37" s="4">
        <v>143050</v>
      </c>
      <c r="E37" s="4">
        <v>218800</v>
      </c>
      <c r="F37" s="4">
        <v>0</v>
      </c>
      <c r="G37" s="4">
        <v>0</v>
      </c>
      <c r="H37" s="4">
        <f t="shared" si="8"/>
        <v>-75750</v>
      </c>
      <c r="I37" s="4">
        <f t="shared" si="9"/>
        <v>1781750</v>
      </c>
    </row>
    <row r="38" spans="2:9" x14ac:dyDescent="0.2">
      <c r="B38" s="16" t="s">
        <v>69</v>
      </c>
      <c r="C38" s="4">
        <v>850000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850000</v>
      </c>
    </row>
    <row r="39" spans="2:9" x14ac:dyDescent="0.2">
      <c r="B39" s="16" t="s">
        <v>70</v>
      </c>
      <c r="C39" s="4">
        <v>272000</v>
      </c>
      <c r="D39" s="4">
        <v>0</v>
      </c>
      <c r="E39" s="4">
        <v>1280</v>
      </c>
      <c r="F39" s="4">
        <v>0</v>
      </c>
      <c r="G39" s="4">
        <v>0</v>
      </c>
      <c r="H39" s="4">
        <f t="shared" si="8"/>
        <v>-1280</v>
      </c>
      <c r="I39" s="4">
        <f t="shared" si="9"/>
        <v>270720</v>
      </c>
    </row>
    <row r="40" spans="2:9" x14ac:dyDescent="0.2">
      <c r="B40" s="16" t="s">
        <v>71</v>
      </c>
      <c r="C40" s="4">
        <v>8868500</v>
      </c>
      <c r="D40" s="4">
        <v>156195</v>
      </c>
      <c r="E40" s="4">
        <v>109597.94</v>
      </c>
      <c r="F40" s="4">
        <v>0</v>
      </c>
      <c r="G40" s="4">
        <v>0</v>
      </c>
      <c r="H40" s="4">
        <f t="shared" si="8"/>
        <v>46597.06</v>
      </c>
      <c r="I40" s="4">
        <f t="shared" si="9"/>
        <v>8915097.0600000005</v>
      </c>
    </row>
    <row r="41" spans="2:9" x14ac:dyDescent="0.2">
      <c r="B41" s="16" t="s">
        <v>72</v>
      </c>
      <c r="C41" s="4">
        <v>4666000</v>
      </c>
      <c r="D41" s="4">
        <v>1500000</v>
      </c>
      <c r="E41" s="4">
        <v>0</v>
      </c>
      <c r="F41" s="4">
        <v>0</v>
      </c>
      <c r="G41" s="4">
        <v>0</v>
      </c>
      <c r="H41" s="4">
        <f t="shared" si="8"/>
        <v>1500000</v>
      </c>
      <c r="I41" s="4">
        <f t="shared" si="9"/>
        <v>6166000</v>
      </c>
    </row>
    <row r="42" spans="2:9" x14ac:dyDescent="0.2">
      <c r="B42" s="17" t="s">
        <v>73</v>
      </c>
      <c r="C42" s="3">
        <f>SUM(C43:C51)</f>
        <v>30504490</v>
      </c>
      <c r="D42" s="3">
        <f t="shared" ref="D42:K42" si="10">SUM(D43:D51)</f>
        <v>2987667.17</v>
      </c>
      <c r="E42" s="3">
        <f t="shared" si="10"/>
        <v>3541362.4699999997</v>
      </c>
      <c r="F42" s="3">
        <f t="shared" si="10"/>
        <v>0</v>
      </c>
      <c r="G42" s="3">
        <f t="shared" si="10"/>
        <v>0</v>
      </c>
      <c r="H42" s="3">
        <f t="shared" si="10"/>
        <v>-553695.29999999981</v>
      </c>
      <c r="I42" s="3">
        <f t="shared" si="10"/>
        <v>29950794.699999999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16772490</v>
      </c>
      <c r="D44" s="4">
        <v>210069.2</v>
      </c>
      <c r="E44" s="4">
        <v>0</v>
      </c>
      <c r="F44" s="4">
        <v>0</v>
      </c>
      <c r="G44" s="4">
        <v>0</v>
      </c>
      <c r="H44" s="4">
        <f t="shared" si="11"/>
        <v>210069.2</v>
      </c>
      <c r="I44" s="4">
        <f t="shared" si="12"/>
        <v>16982559.199999999</v>
      </c>
    </row>
    <row r="45" spans="2:9" x14ac:dyDescent="0.2">
      <c r="B45" s="16" t="s">
        <v>76</v>
      </c>
      <c r="C45" s="4">
        <v>200000</v>
      </c>
      <c r="D45" s="4">
        <v>297597.96999999997</v>
      </c>
      <c r="E45" s="4">
        <v>200000</v>
      </c>
      <c r="F45" s="4">
        <v>0</v>
      </c>
      <c r="G45" s="4">
        <v>0</v>
      </c>
      <c r="H45" s="4">
        <f t="shared" si="11"/>
        <v>97597.969999999972</v>
      </c>
      <c r="I45" s="4">
        <f t="shared" si="12"/>
        <v>297597.96999999997</v>
      </c>
    </row>
    <row r="46" spans="2:9" x14ac:dyDescent="0.2">
      <c r="B46" s="16" t="s">
        <v>77</v>
      </c>
      <c r="C46" s="4">
        <v>13532000</v>
      </c>
      <c r="D46" s="4">
        <v>2480000</v>
      </c>
      <c r="E46" s="4">
        <v>3341362.4699999997</v>
      </c>
      <c r="F46" s="4">
        <v>0</v>
      </c>
      <c r="G46" s="4">
        <v>0</v>
      </c>
      <c r="H46" s="4">
        <f t="shared" si="11"/>
        <v>-861362.46999999974</v>
      </c>
      <c r="I46" s="4">
        <f t="shared" si="12"/>
        <v>12670637.530000001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1210000</v>
      </c>
      <c r="D52" s="3">
        <f t="shared" ref="D52:K52" si="13">SUM(D53:D61)</f>
        <v>371558.29</v>
      </c>
      <c r="E52" s="3">
        <f t="shared" si="13"/>
        <v>818693.53</v>
      </c>
      <c r="F52" s="3">
        <f t="shared" si="13"/>
        <v>0</v>
      </c>
      <c r="G52" s="3">
        <f t="shared" si="13"/>
        <v>0</v>
      </c>
      <c r="H52" s="3">
        <f t="shared" si="13"/>
        <v>-447135.24000000005</v>
      </c>
      <c r="I52" s="3">
        <f t="shared" si="13"/>
        <v>762864.76</v>
      </c>
    </row>
    <row r="53" spans="2:9" x14ac:dyDescent="0.2">
      <c r="B53" s="16" t="s">
        <v>84</v>
      </c>
      <c r="C53" s="4">
        <v>280000</v>
      </c>
      <c r="D53" s="4">
        <v>289930.8</v>
      </c>
      <c r="E53" s="4">
        <v>80000</v>
      </c>
      <c r="F53" s="4">
        <v>0</v>
      </c>
      <c r="G53" s="4">
        <v>0</v>
      </c>
      <c r="H53" s="4">
        <f t="shared" ref="H53:H61" si="14">D53+F53-E53-G53</f>
        <v>209930.8</v>
      </c>
      <c r="I53" s="4">
        <f t="shared" ref="I53:I61" si="15">C53+H53</f>
        <v>489930.8</v>
      </c>
    </row>
    <row r="54" spans="2:9" x14ac:dyDescent="0.2">
      <c r="B54" s="16" t="s">
        <v>85</v>
      </c>
      <c r="C54" s="4">
        <v>150000</v>
      </c>
      <c r="D54" s="4">
        <v>0</v>
      </c>
      <c r="E54" s="4">
        <v>130000</v>
      </c>
      <c r="F54" s="4">
        <v>0</v>
      </c>
      <c r="G54" s="4">
        <v>0</v>
      </c>
      <c r="H54" s="4">
        <f t="shared" si="14"/>
        <v>-130000</v>
      </c>
      <c r="I54" s="4">
        <f t="shared" si="15"/>
        <v>20000</v>
      </c>
    </row>
    <row r="55" spans="2:9" x14ac:dyDescent="0.2">
      <c r="B55" s="16" t="s">
        <v>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9" x14ac:dyDescent="0.2">
      <c r="B56" s="16" t="s">
        <v>87</v>
      </c>
      <c r="C56" s="4">
        <v>600000</v>
      </c>
      <c r="D56" s="4">
        <v>0</v>
      </c>
      <c r="E56" s="4">
        <v>568693.53</v>
      </c>
      <c r="F56" s="4">
        <v>0</v>
      </c>
      <c r="G56" s="4">
        <v>0</v>
      </c>
      <c r="H56" s="4">
        <f t="shared" si="14"/>
        <v>-568693.53</v>
      </c>
      <c r="I56" s="4">
        <f t="shared" si="15"/>
        <v>31306.469999999972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89</v>
      </c>
      <c r="C58" s="4">
        <v>100000</v>
      </c>
      <c r="D58" s="4">
        <v>81627.489999999991</v>
      </c>
      <c r="E58" s="4">
        <v>0</v>
      </c>
      <c r="F58" s="4">
        <v>0</v>
      </c>
      <c r="G58" s="4">
        <v>0</v>
      </c>
      <c r="H58" s="4">
        <f t="shared" si="14"/>
        <v>81627.489999999991</v>
      </c>
      <c r="I58" s="4">
        <f t="shared" si="15"/>
        <v>181627.49</v>
      </c>
    </row>
    <row r="59" spans="2:9" x14ac:dyDescent="0.2">
      <c r="B59" s="16" t="s">
        <v>90</v>
      </c>
      <c r="C59" s="4">
        <v>30000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30000</v>
      </c>
    </row>
    <row r="60" spans="2:9" x14ac:dyDescent="0.2">
      <c r="B60" s="16" t="s">
        <v>91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92</v>
      </c>
      <c r="C61" s="4">
        <v>50000</v>
      </c>
      <c r="D61" s="4">
        <v>0</v>
      </c>
      <c r="E61" s="4">
        <v>40000</v>
      </c>
      <c r="F61" s="4">
        <v>0</v>
      </c>
      <c r="G61" s="4">
        <v>0</v>
      </c>
      <c r="H61" s="4">
        <f t="shared" si="14"/>
        <v>-40000</v>
      </c>
      <c r="I61" s="4">
        <f t="shared" si="15"/>
        <v>10000</v>
      </c>
    </row>
    <row r="62" spans="2:9" x14ac:dyDescent="0.2">
      <c r="B62" s="17" t="s">
        <v>93</v>
      </c>
      <c r="C62" s="3">
        <f>SUM(C63:C65)</f>
        <v>0</v>
      </c>
      <c r="D62" s="3">
        <f t="shared" ref="D62:K62" si="16">SUM(D63:D65)</f>
        <v>500000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500000</v>
      </c>
      <c r="I62" s="3">
        <f t="shared" si="16"/>
        <v>500000</v>
      </c>
    </row>
    <row r="63" spans="2:9" x14ac:dyDescent="0.2">
      <c r="B63" s="16" t="s">
        <v>94</v>
      </c>
      <c r="C63" s="4">
        <v>0</v>
      </c>
      <c r="D63" s="4">
        <v>500000</v>
      </c>
      <c r="E63" s="4">
        <v>0</v>
      </c>
      <c r="F63" s="4">
        <v>0</v>
      </c>
      <c r="G63" s="4">
        <v>0</v>
      </c>
      <c r="H63" s="4">
        <f t="shared" ref="H63:H65" si="17">D63+F63-E63-G63</f>
        <v>500000</v>
      </c>
      <c r="I63" s="4">
        <f t="shared" ref="I63:I65" si="18">C63+H63</f>
        <v>500000</v>
      </c>
    </row>
    <row r="64" spans="2:9" x14ac:dyDescent="0.2">
      <c r="B64" s="16" t="s">
        <v>95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17"/>
        <v>0</v>
      </c>
      <c r="I64" s="4">
        <f t="shared" si="18"/>
        <v>0</v>
      </c>
    </row>
    <row r="65" spans="2:9" x14ac:dyDescent="0.2">
      <c r="B65" s="16" t="s">
        <v>96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9" x14ac:dyDescent="0.2">
      <c r="B66" s="17" t="s">
        <v>97</v>
      </c>
      <c r="C66" s="3">
        <f>SUM(C67:C73)</f>
        <v>0</v>
      </c>
      <c r="D66" s="3">
        <f t="shared" ref="D66:K66" si="19">SUM(D67:D73)</f>
        <v>1819890.16</v>
      </c>
      <c r="E66" s="3">
        <f t="shared" si="19"/>
        <v>0</v>
      </c>
      <c r="F66" s="3">
        <f t="shared" si="19"/>
        <v>0</v>
      </c>
      <c r="G66" s="3">
        <f t="shared" si="19"/>
        <v>0</v>
      </c>
      <c r="H66" s="3">
        <f t="shared" si="19"/>
        <v>1819890.16</v>
      </c>
      <c r="I66" s="3">
        <f t="shared" si="19"/>
        <v>1819890.16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0</v>
      </c>
      <c r="D73" s="4">
        <v>1819890.16</v>
      </c>
      <c r="E73" s="4">
        <v>0</v>
      </c>
      <c r="F73" s="4">
        <v>0</v>
      </c>
      <c r="G73" s="4">
        <v>0</v>
      </c>
      <c r="H73" s="4">
        <f t="shared" si="20"/>
        <v>1819890.16</v>
      </c>
      <c r="I73" s="4">
        <f t="shared" si="21"/>
        <v>1819890.16</v>
      </c>
    </row>
    <row r="74" spans="2:9" x14ac:dyDescent="0.2">
      <c r="B74" s="17" t="s">
        <v>105</v>
      </c>
      <c r="C74" s="3">
        <f>SUM(C75:C77)</f>
        <v>300000</v>
      </c>
      <c r="D74" s="3">
        <f t="shared" ref="D74:K74" si="22">SUM(D75:D77)</f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300000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0</v>
      </c>
    </row>
    <row r="77" spans="2:9" x14ac:dyDescent="0.2">
      <c r="B77" s="16" t="s">
        <v>108</v>
      </c>
      <c r="C77" s="4">
        <v>300000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4"/>
        <v>300000</v>
      </c>
    </row>
    <row r="78" spans="2:9" x14ac:dyDescent="0.2">
      <c r="B78" s="17" t="s">
        <v>109</v>
      </c>
      <c r="C78" s="3">
        <f>SUM(C79:C85)</f>
        <v>100000</v>
      </c>
      <c r="D78" s="3">
        <f t="shared" ref="D78:K78" si="25">SUM(D79:D85)</f>
        <v>0</v>
      </c>
      <c r="E78" s="3">
        <f t="shared" si="25"/>
        <v>50000</v>
      </c>
      <c r="F78" s="3">
        <f t="shared" si="25"/>
        <v>0</v>
      </c>
      <c r="G78" s="3">
        <f t="shared" si="25"/>
        <v>0</v>
      </c>
      <c r="H78" s="3">
        <f t="shared" si="25"/>
        <v>-50000</v>
      </c>
      <c r="I78" s="3">
        <f t="shared" si="25"/>
        <v>50000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100000</v>
      </c>
      <c r="D85" s="4">
        <v>0</v>
      </c>
      <c r="E85" s="4">
        <v>50000</v>
      </c>
      <c r="F85" s="4">
        <v>0</v>
      </c>
      <c r="G85" s="4">
        <v>0</v>
      </c>
      <c r="H85" s="4">
        <f t="shared" si="26"/>
        <v>-50000</v>
      </c>
      <c r="I85" s="4">
        <f t="shared" si="27"/>
        <v>50000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239567823.90999997</v>
      </c>
      <c r="D87" s="3">
        <f t="shared" ref="D87" si="28">D88+D96+D106+D116+D126+D136+D140+D148+D152</f>
        <v>72335973</v>
      </c>
      <c r="E87" s="3">
        <f t="shared" ref="E87" si="29">E88+E96+E106+E116+E126+E136+E140+E148+E152</f>
        <v>63406800</v>
      </c>
      <c r="F87" s="3">
        <f t="shared" ref="F87" si="30">F88+F96+F106+F116+F126+F136+F140+F148+F152</f>
        <v>0</v>
      </c>
      <c r="G87" s="3">
        <f t="shared" ref="G87" si="31">G88+G96+G106+G116+G126+G136+G140+G148+G152</f>
        <v>0</v>
      </c>
      <c r="H87" s="3">
        <f t="shared" ref="H87" si="32">H88+H96+H106+H116+H126+H136+H140+H148+H152</f>
        <v>8929173</v>
      </c>
      <c r="I87" s="3">
        <f t="shared" ref="I87:K87" si="33">I88+I96+I106+I116+I126+I136+I140+I148+I152</f>
        <v>248496996.90999997</v>
      </c>
    </row>
    <row r="88" spans="2:9" x14ac:dyDescent="0.2">
      <c r="B88" s="17" t="s">
        <v>45</v>
      </c>
      <c r="C88" s="3">
        <f>SUM(C89:C95)</f>
        <v>9462855.879999999</v>
      </c>
      <c r="D88" s="3">
        <f t="shared" ref="D88" si="34">SUM(D89:D95)</f>
        <v>1685520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1685520</v>
      </c>
      <c r="I88" s="3">
        <f t="shared" ref="I88:K88" si="39">SUM(I89:I95)</f>
        <v>11148375.880000001</v>
      </c>
    </row>
    <row r="89" spans="2:9" x14ac:dyDescent="0.2">
      <c r="B89" s="16" t="s">
        <v>46</v>
      </c>
      <c r="C89" s="4">
        <v>7071636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7071636</v>
      </c>
    </row>
    <row r="90" spans="2:9" x14ac:dyDescent="0.2">
      <c r="B90" s="16" t="s">
        <v>47</v>
      </c>
      <c r="C90" s="4">
        <v>0</v>
      </c>
      <c r="D90" s="4">
        <v>1685520</v>
      </c>
      <c r="E90" s="4">
        <v>0</v>
      </c>
      <c r="F90" s="4">
        <v>0</v>
      </c>
      <c r="G90" s="4">
        <v>0</v>
      </c>
      <c r="H90" s="4">
        <f t="shared" ref="H90:H95" si="40">D90+F90-E90-G90</f>
        <v>1685520</v>
      </c>
      <c r="I90" s="4">
        <f t="shared" ref="I90:I95" si="41">C90+H90</f>
        <v>1685520</v>
      </c>
    </row>
    <row r="91" spans="2:9" x14ac:dyDescent="0.2">
      <c r="B91" s="16" t="s">
        <v>48</v>
      </c>
      <c r="C91" s="4">
        <v>891219.88000000012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891219.88000000012</v>
      </c>
    </row>
    <row r="92" spans="2:9" x14ac:dyDescent="0.2">
      <c r="B92" s="16" t="s">
        <v>49</v>
      </c>
      <c r="C92" s="4">
        <v>1500000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1500000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7450857.5999999996</v>
      </c>
      <c r="D96" s="3">
        <f t="shared" ref="D96" si="42">SUM(D97:D105)</f>
        <v>200000</v>
      </c>
      <c r="E96" s="3">
        <f t="shared" ref="E96" si="43">SUM(E97:E105)</f>
        <v>450000</v>
      </c>
      <c r="F96" s="3">
        <f t="shared" ref="F96" si="44">SUM(F97:F105)</f>
        <v>0</v>
      </c>
      <c r="G96" s="3">
        <f t="shared" ref="G96" si="45">SUM(G97:G105)</f>
        <v>0</v>
      </c>
      <c r="H96" s="3">
        <f t="shared" ref="H96" si="46">SUM(H97:H105)</f>
        <v>-250000</v>
      </c>
      <c r="I96" s="3">
        <f t="shared" ref="I96:K96" si="47">SUM(I97:I105)</f>
        <v>7200857.5999999996</v>
      </c>
    </row>
    <row r="97" spans="2:9" x14ac:dyDescent="0.2">
      <c r="B97" s="16" t="s">
        <v>54</v>
      </c>
      <c r="C97" s="4">
        <v>206844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48">D97+F97-E97-G97</f>
        <v>0</v>
      </c>
      <c r="I97" s="4">
        <f t="shared" ref="I97:I105" si="49">C97+H97</f>
        <v>206844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48"/>
        <v>0</v>
      </c>
      <c r="I98" s="4">
        <f t="shared" si="49"/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48"/>
        <v>0</v>
      </c>
      <c r="I99" s="4">
        <f t="shared" si="49"/>
        <v>0</v>
      </c>
    </row>
    <row r="100" spans="2:9" x14ac:dyDescent="0.2">
      <c r="B100" s="16" t="s">
        <v>57</v>
      </c>
      <c r="C100" s="4">
        <v>400000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48"/>
        <v>0</v>
      </c>
      <c r="I100" s="4">
        <f t="shared" si="49"/>
        <v>400000</v>
      </c>
    </row>
    <row r="101" spans="2:9" x14ac:dyDescent="0.2">
      <c r="B101" s="18" t="s">
        <v>58</v>
      </c>
      <c r="C101" s="4">
        <v>500000</v>
      </c>
      <c r="D101" s="4">
        <v>100000</v>
      </c>
      <c r="E101" s="4">
        <v>450000</v>
      </c>
      <c r="F101" s="4">
        <v>0</v>
      </c>
      <c r="G101" s="4">
        <v>0</v>
      </c>
      <c r="H101" s="4">
        <f t="shared" si="48"/>
        <v>-350000</v>
      </c>
      <c r="I101" s="4">
        <f t="shared" si="49"/>
        <v>150000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48"/>
        <v>0</v>
      </c>
      <c r="I102" s="4">
        <f t="shared" si="49"/>
        <v>0</v>
      </c>
    </row>
    <row r="103" spans="2:9" x14ac:dyDescent="0.2">
      <c r="B103" s="16" t="s">
        <v>60</v>
      </c>
      <c r="C103" s="4">
        <v>2500000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48"/>
        <v>0</v>
      </c>
      <c r="I103" s="4">
        <f t="shared" si="49"/>
        <v>2500000</v>
      </c>
    </row>
    <row r="104" spans="2:9" x14ac:dyDescent="0.2">
      <c r="B104" s="16" t="s">
        <v>61</v>
      </c>
      <c r="C104" s="4">
        <v>1744013.6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1744013.6</v>
      </c>
    </row>
    <row r="105" spans="2:9" x14ac:dyDescent="0.2">
      <c r="B105" s="16" t="s">
        <v>62</v>
      </c>
      <c r="C105" s="4">
        <v>2100000</v>
      </c>
      <c r="D105" s="4">
        <v>100000</v>
      </c>
      <c r="E105" s="4">
        <v>0</v>
      </c>
      <c r="F105" s="4">
        <v>0</v>
      </c>
      <c r="G105" s="4">
        <v>0</v>
      </c>
      <c r="H105" s="4">
        <f t="shared" si="48"/>
        <v>100000</v>
      </c>
      <c r="I105" s="4">
        <f t="shared" si="49"/>
        <v>2200000</v>
      </c>
    </row>
    <row r="106" spans="2:9" x14ac:dyDescent="0.2">
      <c r="B106" s="17" t="s">
        <v>63</v>
      </c>
      <c r="C106" s="3">
        <f>SUM(C107:C115)</f>
        <v>79681165.909999996</v>
      </c>
      <c r="D106" s="3">
        <f t="shared" ref="D106" si="50">SUM(D107:D115)</f>
        <v>5512646.4800000004</v>
      </c>
      <c r="E106" s="3">
        <f t="shared" ref="E106" si="51">SUM(E107:E115)</f>
        <v>0</v>
      </c>
      <c r="F106" s="3">
        <f t="shared" ref="F106" si="52">SUM(F107:F115)</f>
        <v>0</v>
      </c>
      <c r="G106" s="3">
        <f t="shared" ref="G106" si="53">SUM(G107:G115)</f>
        <v>0</v>
      </c>
      <c r="H106" s="3">
        <f t="shared" ref="H106" si="54">SUM(H107:H115)</f>
        <v>5512646.4800000004</v>
      </c>
      <c r="I106" s="3">
        <f t="shared" ref="I106:K106" si="55">SUM(I107:I115)</f>
        <v>85193812.389999986</v>
      </c>
    </row>
    <row r="107" spans="2:9" x14ac:dyDescent="0.2">
      <c r="B107" s="16" t="s">
        <v>64</v>
      </c>
      <c r="C107" s="4">
        <v>74312165.909999996</v>
      </c>
      <c r="D107" s="4">
        <v>5019578.74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5019578.74</v>
      </c>
      <c r="I107" s="4">
        <f t="shared" ref="I107:I115" si="57">C107+H107</f>
        <v>79331744.649999991</v>
      </c>
    </row>
    <row r="108" spans="2:9" x14ac:dyDescent="0.2">
      <c r="B108" s="16" t="s">
        <v>65</v>
      </c>
      <c r="C108" s="4">
        <v>30000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56"/>
        <v>0</v>
      </c>
      <c r="I108" s="4">
        <f t="shared" si="57"/>
        <v>30000</v>
      </c>
    </row>
    <row r="109" spans="2:9" x14ac:dyDescent="0.2">
      <c r="B109" s="16" t="s">
        <v>66</v>
      </c>
      <c r="C109" s="4">
        <v>867000</v>
      </c>
      <c r="D109" s="4">
        <v>493067.74</v>
      </c>
      <c r="E109" s="4">
        <v>0</v>
      </c>
      <c r="F109" s="4">
        <v>0</v>
      </c>
      <c r="G109" s="4">
        <v>0</v>
      </c>
      <c r="H109" s="4">
        <f t="shared" si="56"/>
        <v>493067.74</v>
      </c>
      <c r="I109" s="4">
        <f t="shared" si="57"/>
        <v>1360067.74</v>
      </c>
    </row>
    <row r="110" spans="2:9" x14ac:dyDescent="0.2">
      <c r="B110" s="16" t="s">
        <v>67</v>
      </c>
      <c r="C110" s="4">
        <v>1650000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1650000</v>
      </c>
    </row>
    <row r="111" spans="2:9" x14ac:dyDescent="0.2">
      <c r="B111" s="16" t="s">
        <v>68</v>
      </c>
      <c r="C111" s="4">
        <v>2822000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56"/>
        <v>0</v>
      </c>
      <c r="I111" s="4">
        <f t="shared" si="57"/>
        <v>2822000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56"/>
        <v>0</v>
      </c>
      <c r="I112" s="4">
        <f t="shared" si="57"/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56"/>
        <v>0</v>
      </c>
      <c r="I114" s="4">
        <f t="shared" si="57"/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63999.7</v>
      </c>
      <c r="D116" s="3">
        <f t="shared" ref="D116" si="58">SUM(D117:D125)</f>
        <v>0</v>
      </c>
      <c r="E116" s="3">
        <f t="shared" ref="E116" si="59">SUM(E117:E125)</f>
        <v>0</v>
      </c>
      <c r="F116" s="3">
        <f t="shared" ref="F116" si="60">SUM(F117:F125)</f>
        <v>0</v>
      </c>
      <c r="G116" s="3">
        <f t="shared" ref="G116" si="61">SUM(G117:G125)</f>
        <v>0</v>
      </c>
      <c r="H116" s="3">
        <f t="shared" ref="H116" si="62">SUM(H117:H125)</f>
        <v>0</v>
      </c>
      <c r="I116" s="3">
        <f t="shared" ref="I116:K116" si="63">SUM(I117:I125)</f>
        <v>63999.7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63999.7</v>
      </c>
      <c r="D120" s="4">
        <v>0</v>
      </c>
      <c r="E120" s="4">
        <v>0</v>
      </c>
      <c r="F120" s="4">
        <v>0</v>
      </c>
      <c r="G120" s="4">
        <v>0</v>
      </c>
      <c r="H120" s="4">
        <f t="shared" si="64"/>
        <v>0</v>
      </c>
      <c r="I120" s="4">
        <f t="shared" si="65"/>
        <v>63999.7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3261796.17</v>
      </c>
      <c r="D126" s="3">
        <f t="shared" ref="D126" si="66">SUM(D127:D135)</f>
        <v>10949195.08</v>
      </c>
      <c r="E126" s="3">
        <f t="shared" ref="E126" si="67">SUM(E127:E135)</f>
        <v>0</v>
      </c>
      <c r="F126" s="3">
        <f t="shared" ref="F126" si="68">SUM(F127:F135)</f>
        <v>0</v>
      </c>
      <c r="G126" s="3">
        <f t="shared" ref="G126" si="69">SUM(G127:G135)</f>
        <v>0</v>
      </c>
      <c r="H126" s="3">
        <f t="shared" ref="H126" si="70">SUM(H127:H135)</f>
        <v>10949195.08</v>
      </c>
      <c r="I126" s="3">
        <f t="shared" ref="I126:K126" si="71">SUM(I127:I135)</f>
        <v>14210991.25</v>
      </c>
    </row>
    <row r="127" spans="2:9" x14ac:dyDescent="0.2">
      <c r="B127" s="16" t="s">
        <v>84</v>
      </c>
      <c r="C127" s="4">
        <v>823520</v>
      </c>
      <c r="D127" s="4">
        <v>452391.82</v>
      </c>
      <c r="E127" s="4">
        <v>0</v>
      </c>
      <c r="F127" s="4">
        <v>0</v>
      </c>
      <c r="G127" s="4">
        <v>0</v>
      </c>
      <c r="H127" s="4">
        <f t="shared" ref="H127:H135" si="72">D127+F127-E127-G127</f>
        <v>452391.82</v>
      </c>
      <c r="I127" s="4">
        <f t="shared" ref="I127:I135" si="73">C127+H127</f>
        <v>1275911.82</v>
      </c>
    </row>
    <row r="128" spans="2:9" x14ac:dyDescent="0.2">
      <c r="B128" s="16" t="s">
        <v>85</v>
      </c>
      <c r="C128" s="4">
        <v>0</v>
      </c>
      <c r="D128" s="4">
        <v>30000</v>
      </c>
      <c r="E128" s="4">
        <v>0</v>
      </c>
      <c r="F128" s="4">
        <v>0</v>
      </c>
      <c r="G128" s="4">
        <v>0</v>
      </c>
      <c r="H128" s="4">
        <f t="shared" si="72"/>
        <v>30000</v>
      </c>
      <c r="I128" s="4">
        <f t="shared" si="73"/>
        <v>30000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72"/>
        <v>0</v>
      </c>
      <c r="I129" s="4">
        <f t="shared" si="73"/>
        <v>0</v>
      </c>
    </row>
    <row r="130" spans="2:9" x14ac:dyDescent="0.2">
      <c r="B130" s="16" t="s">
        <v>87</v>
      </c>
      <c r="C130" s="4">
        <v>2438276.17</v>
      </c>
      <c r="D130" s="4">
        <v>1950000</v>
      </c>
      <c r="E130" s="4">
        <v>0</v>
      </c>
      <c r="F130" s="4">
        <v>0</v>
      </c>
      <c r="G130" s="4">
        <v>0</v>
      </c>
      <c r="H130" s="4">
        <f t="shared" si="72"/>
        <v>1950000</v>
      </c>
      <c r="I130" s="4">
        <f t="shared" si="73"/>
        <v>4388276.17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935000</v>
      </c>
      <c r="E132" s="4">
        <v>0</v>
      </c>
      <c r="F132" s="4">
        <v>0</v>
      </c>
      <c r="G132" s="4">
        <v>0</v>
      </c>
      <c r="H132" s="4">
        <f t="shared" si="72"/>
        <v>935000</v>
      </c>
      <c r="I132" s="4">
        <f t="shared" si="73"/>
        <v>935000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7581803.2599999998</v>
      </c>
      <c r="E134" s="4">
        <v>0</v>
      </c>
      <c r="F134" s="4">
        <v>0</v>
      </c>
      <c r="G134" s="4">
        <v>0</v>
      </c>
      <c r="H134" s="4">
        <f t="shared" si="72"/>
        <v>7581803.2599999998</v>
      </c>
      <c r="I134" s="4">
        <f t="shared" si="73"/>
        <v>7581803.2599999998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139147148.64999998</v>
      </c>
      <c r="D136" s="3">
        <f t="shared" ref="D136" si="74">SUM(D137:D139)</f>
        <v>53988611.439999998</v>
      </c>
      <c r="E136" s="3">
        <f t="shared" ref="E136" si="75">SUM(E137:E139)</f>
        <v>62956800</v>
      </c>
      <c r="F136" s="3">
        <f t="shared" ref="F136" si="76">SUM(F137:F139)</f>
        <v>0</v>
      </c>
      <c r="G136" s="3">
        <f t="shared" ref="G136" si="77">SUM(G137:G139)</f>
        <v>0</v>
      </c>
      <c r="H136" s="3">
        <f t="shared" ref="H136" si="78">SUM(H137:H139)</f>
        <v>-8968188.5600000024</v>
      </c>
      <c r="I136" s="3">
        <f t="shared" ref="I136:K136" si="79">SUM(I137:I139)</f>
        <v>130178960.08999997</v>
      </c>
    </row>
    <row r="137" spans="2:9" x14ac:dyDescent="0.2">
      <c r="B137" s="16" t="s">
        <v>94</v>
      </c>
      <c r="C137" s="4">
        <v>139147148.64999998</v>
      </c>
      <c r="D137" s="4">
        <v>53988611.439999998</v>
      </c>
      <c r="E137" s="4">
        <v>62956800</v>
      </c>
      <c r="F137" s="4">
        <v>0</v>
      </c>
      <c r="G137" s="4">
        <v>0</v>
      </c>
      <c r="H137" s="4">
        <f t="shared" ref="H137:H139" si="80">D137+F137-E137-G137</f>
        <v>-8968188.5600000024</v>
      </c>
      <c r="I137" s="4">
        <f t="shared" ref="I137:I139" si="81">C137+H137</f>
        <v>130178960.08999997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80"/>
        <v>0</v>
      </c>
      <c r="I138" s="4">
        <f t="shared" si="81"/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80"/>
        <v>0</v>
      </c>
      <c r="I139" s="4">
        <f t="shared" si="81"/>
        <v>0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:K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500000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:K148" si="95">SUM(I149:I151)</f>
        <v>500000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500000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500000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:K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497816150.88000005</v>
      </c>
      <c r="D161" s="6">
        <f t="shared" ref="D161:K161" si="106">D87+D13</f>
        <v>90081361.769999996</v>
      </c>
      <c r="E161" s="6">
        <f t="shared" si="106"/>
        <v>68624921.609999999</v>
      </c>
      <c r="F161" s="6">
        <f t="shared" si="106"/>
        <v>0</v>
      </c>
      <c r="G161" s="6">
        <f t="shared" si="106"/>
        <v>0</v>
      </c>
      <c r="H161" s="6">
        <f t="shared" si="106"/>
        <v>21456440.160000004</v>
      </c>
      <c r="I161" s="6">
        <f t="shared" si="106"/>
        <v>519272591.04000002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showGridLines="0" tabSelected="1" workbookViewId="0">
      <selection activeCell="F31" sqref="F3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ht="12" thickBot="1" x14ac:dyDescent="0.25">
      <c r="C5" s="44" t="s">
        <v>121</v>
      </c>
    </row>
    <row r="6" spans="1:6" x14ac:dyDescent="0.2">
      <c r="B6" s="97" t="str">
        <f>B1</f>
        <v>MUNICIPIO DE ACAMBARO, GTO.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x14ac:dyDescent="0.2">
      <c r="B12" s="73">
        <v>1000</v>
      </c>
      <c r="C12" s="74" t="s">
        <v>133</v>
      </c>
      <c r="D12" s="75">
        <v>0</v>
      </c>
      <c r="E12" s="75">
        <v>0</v>
      </c>
      <c r="F12" s="76">
        <f>D12-E12</f>
        <v>0</v>
      </c>
    </row>
    <row r="13" spans="1:6" x14ac:dyDescent="0.2">
      <c r="B13" s="73">
        <v>2000</v>
      </c>
      <c r="C13" s="74" t="s">
        <v>134</v>
      </c>
      <c r="D13" s="75">
        <v>0</v>
      </c>
      <c r="E13" s="75">
        <v>0</v>
      </c>
      <c r="F13" s="76">
        <f t="shared" ref="F13:F30" si="1">D13-E13</f>
        <v>0</v>
      </c>
    </row>
    <row r="14" spans="1:6" x14ac:dyDescent="0.2">
      <c r="B14" s="73">
        <v>3000</v>
      </c>
      <c r="C14" s="74" t="s">
        <v>135</v>
      </c>
      <c r="D14" s="75">
        <v>0</v>
      </c>
      <c r="E14" s="75">
        <v>0</v>
      </c>
      <c r="F14" s="76">
        <f t="shared" si="1"/>
        <v>0</v>
      </c>
    </row>
    <row r="15" spans="1:6" x14ac:dyDescent="0.2">
      <c r="B15" s="73">
        <v>4000</v>
      </c>
      <c r="C15" s="74" t="s">
        <v>136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0</v>
      </c>
      <c r="E16" s="75">
        <v>0</v>
      </c>
      <c r="F16" s="76">
        <f t="shared" si="1"/>
        <v>0</v>
      </c>
    </row>
    <row r="17" spans="2:6" x14ac:dyDescent="0.2">
      <c r="B17" s="73">
        <v>6000</v>
      </c>
      <c r="C17" s="74" t="s">
        <v>138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0</v>
      </c>
      <c r="E31" s="67">
        <f t="shared" ref="E31:F31" si="3">E11+E21</f>
        <v>0</v>
      </c>
      <c r="F31" s="68">
        <f t="shared" si="3"/>
        <v>0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500-000000000000}"/>
  </hyperlink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websrvracamb</cp:lastModifiedBy>
  <cp:revision/>
  <dcterms:created xsi:type="dcterms:W3CDTF">2024-03-15T21:50:03Z</dcterms:created>
  <dcterms:modified xsi:type="dcterms:W3CDTF">2025-05-19T18:50:34Z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